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<sst xmlns="http://schemas.openxmlformats.org/spreadsheetml/2006/main" count="16" uniqueCount="16">
  <si>
    <t>2022 UCSB CAREER TRACKS SALARY GRADE STRUCTURE (PSS and MSP) - EFFECTIVE JULY 1, 2022</t>
  </si>
  <si>
    <t>Midpoint values adjusted by approximately 7.8%; Range widths narrowed for most grades (increasing the minimums and decreasing the maximums).</t>
  </si>
  <si>
    <t>CT Grade</t>
  </si>
  <si>
    <t>Annual 
MIN</t>
  </si>
  <si>
    <t>Annual 
MID</t>
  </si>
  <si>
    <t>Annual 
MAX</t>
  </si>
  <si>
    <t>Monthly MIN</t>
  </si>
  <si>
    <t>Monthly MID</t>
  </si>
  <si>
    <t>Monthly MAX</t>
  </si>
  <si>
    <t>Hourly MIN</t>
  </si>
  <si>
    <t>Hourly MID</t>
  </si>
  <si>
    <t>Hourly MAX</t>
  </si>
  <si>
    <t>Annual 25th Percentile</t>
  </si>
  <si>
    <t>Monthly 25th Percentile</t>
  </si>
  <si>
    <t>Range Spread</t>
  </si>
  <si>
    <t>2022_CT_Salary_Grade_Structure_UCSB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</si>
</sst>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#,##0"/>
  </numFmts>
  <fonts count="7">
    <font>
      <sz val="10.0"/>
      <color rgb="FF000000"/>
      <name val="Arial"/>
      <scheme val="minor"/>
    </font>
    <font>
      <b/>
      <sz val="14.0"/>
      <color theme="1"/>
      <name val="Calibri"/>
    </font>
    <font>
      <sz val="11.0"/>
      <color theme="1"/>
      <name val="Calibri"/>
    </font>
    <font>
      <color theme="1"/>
      <name val="Arial"/>
      <scheme val="minor"/>
    </font>
    <font>
      <b/>
      <sz val="11.0"/>
      <color theme="1"/>
      <name val="Calibri"/>
    </font>
    <font>
      <b/>
      <i/>
      <sz val="11.0"/>
      <color theme="1"/>
      <name val="Calibri"/>
    </font>
    <font>
      <i/>
      <sz val="11.0"/>
      <color theme="1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F7CAAC"/>
        <bgColor rgb="FFF7CAAC"/>
      </patternFill>
    </fill>
    <fill>
      <patternFill patternType="solid">
        <fgColor rgb="FFBDD6EE"/>
        <bgColor rgb="FFBDD6EE"/>
      </patternFill>
    </fill>
    <fill>
      <patternFill patternType="solid">
        <fgColor rgb="FFC5E0B3"/>
        <bgColor rgb="FFC5E0B3"/>
      </patternFill>
    </fill>
    <fill>
      <patternFill patternType="solid">
        <fgColor rgb="FFD0CECE"/>
        <bgColor rgb="FFD0CECE"/>
      </patternFill>
    </fill>
    <fill>
      <patternFill patternType="solid">
        <fgColor rgb="FFFBE4D5"/>
        <bgColor rgb="FFFBE4D5"/>
      </patternFill>
    </fill>
    <fill>
      <patternFill patternType="solid">
        <fgColor rgb="FFE2EFD9"/>
        <bgColor rgb="FFE2EFD9"/>
      </patternFill>
    </fill>
    <fill>
      <patternFill patternType="solid">
        <fgColor rgb="FFF2F2F2"/>
        <bgColor rgb="FFF2F2F2"/>
      </patternFill>
    </fill>
    <fill>
      <patternFill patternType="solid">
        <fgColor rgb="FFDEEAF6"/>
        <bgColor rgb="FFDEEAF6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horizontal="center" shrinkToFit="0" vertical="top" wrapText="0"/>
    </xf>
    <xf borderId="0" fillId="0" fontId="2" numFmtId="164" xfId="0" applyAlignment="1" applyFont="1" applyNumberFormat="1">
      <alignment shrinkToFit="0" vertical="center" wrapText="0"/>
    </xf>
    <xf borderId="0" fillId="0" fontId="2" numFmtId="0" xfId="0" applyAlignment="1" applyFont="1">
      <alignment vertical="center"/>
    </xf>
    <xf borderId="0" fillId="0" fontId="2" numFmtId="164" xfId="0" applyAlignment="1" applyFont="1" applyNumberFormat="1">
      <alignment vertical="center"/>
    </xf>
    <xf borderId="0" fillId="0" fontId="2" numFmtId="165" xfId="0" applyAlignment="1" applyFont="1" applyNumberFormat="1">
      <alignment vertical="center"/>
    </xf>
    <xf borderId="0" fillId="0" fontId="3" numFmtId="0" xfId="0" applyAlignment="1" applyFont="1">
      <alignment vertical="center"/>
    </xf>
    <xf borderId="1" fillId="2" fontId="4" numFmtId="0" xfId="0" applyAlignment="1" applyBorder="1" applyFill="1" applyFont="1">
      <alignment horizontal="center" shrinkToFit="0" wrapText="1"/>
    </xf>
    <xf borderId="1" fillId="3" fontId="4" numFmtId="0" xfId="0" applyAlignment="1" applyBorder="1" applyFill="1" applyFont="1">
      <alignment horizontal="center" shrinkToFit="0" wrapText="1"/>
    </xf>
    <xf borderId="1" fillId="2" fontId="4" numFmtId="164" xfId="0" applyAlignment="1" applyBorder="1" applyFont="1" applyNumberFormat="1">
      <alignment horizontal="center" shrinkToFit="0" wrapText="1"/>
    </xf>
    <xf borderId="1" fillId="4" fontId="4" numFmtId="0" xfId="0" applyAlignment="1" applyBorder="1" applyFill="1" applyFont="1">
      <alignment horizontal="center" shrinkToFit="0" wrapText="1"/>
    </xf>
    <xf borderId="1" fillId="5" fontId="5" numFmtId="165" xfId="0" applyAlignment="1" applyBorder="1" applyFill="1" applyFont="1" applyNumberFormat="1">
      <alignment horizontal="center" shrinkToFit="0" wrapText="1"/>
    </xf>
    <xf borderId="1" fillId="2" fontId="4" numFmtId="1" xfId="0" applyAlignment="1" applyBorder="1" applyFont="1" applyNumberFormat="1">
      <alignment horizontal="center" vertical="bottom"/>
    </xf>
    <xf borderId="1" fillId="0" fontId="2" numFmtId="165" xfId="0" applyAlignment="1" applyBorder="1" applyFont="1" applyNumberFormat="1">
      <alignment horizontal="right" vertical="bottom"/>
    </xf>
    <xf borderId="1" fillId="6" fontId="2" numFmtId="164" xfId="0" applyAlignment="1" applyBorder="1" applyFill="1" applyFont="1" applyNumberFormat="1">
      <alignment horizontal="center" vertical="bottom"/>
    </xf>
    <xf borderId="1" fillId="7" fontId="2" numFmtId="164" xfId="0" applyAlignment="1" applyBorder="1" applyFill="1" applyFont="1" applyNumberFormat="1">
      <alignment horizontal="center" vertical="bottom"/>
    </xf>
    <xf borderId="1" fillId="8" fontId="6" numFmtId="165" xfId="0" applyAlignment="1" applyBorder="1" applyFill="1" applyFont="1" applyNumberFormat="1">
      <alignment horizontal="center" shrinkToFit="0" vertical="bottom" wrapText="1"/>
    </xf>
    <xf borderId="1" fillId="9" fontId="2" numFmtId="9" xfId="0" applyAlignment="1" applyBorder="1" applyFill="1" applyFont="1" applyNumberFormat="1">
      <alignment horizontal="center" vertical="bottom"/>
    </xf>
    <xf borderId="0" fillId="0" fontId="2" numFmtId="0" xfId="0" applyAlignment="1" applyFont="1">
      <alignment vertical="bottom"/>
    </xf>
    <xf borderId="0" fillId="0" fontId="2" numFmtId="164" xfId="0" applyAlignment="1" applyFont="1" applyNumberFormat="1">
      <alignment vertical="bottom"/>
    </xf>
    <xf borderId="0" fillId="0" fontId="2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8.5"/>
    <col customWidth="1" min="2" max="4" width="9.75"/>
    <col customWidth="1" min="5" max="7" width="11.13"/>
    <col customWidth="1" min="8" max="10" width="8.88"/>
    <col customWidth="1" min="11" max="12" width="11.0"/>
    <col customWidth="1" min="13" max="13" width="8.63"/>
  </cols>
  <sheetData>
    <row r="1" ht="39.75" customHeight="1">
      <c r="A1" s="1" t="s">
        <v>0</v>
      </c>
    </row>
    <row r="2" ht="31.5" customHeight="1">
      <c r="A2" s="2" t="s">
        <v>1</v>
      </c>
      <c r="B2" s="3"/>
      <c r="C2" s="3"/>
      <c r="D2" s="3"/>
      <c r="E2" s="4"/>
      <c r="F2" s="4"/>
      <c r="G2" s="3"/>
      <c r="H2" s="3"/>
      <c r="I2" s="3"/>
      <c r="J2" s="3"/>
      <c r="K2" s="5"/>
      <c r="L2" s="5"/>
      <c r="M2" s="3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7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10" t="s">
        <v>10</v>
      </c>
      <c r="J3" s="10" t="s">
        <v>11</v>
      </c>
      <c r="K3" s="11" t="s">
        <v>12</v>
      </c>
      <c r="L3" s="11" t="s">
        <v>13</v>
      </c>
      <c r="M3" s="8" t="s">
        <v>14</v>
      </c>
    </row>
    <row r="4" ht="23.25" customHeight="1">
      <c r="A4" s="12">
        <v>31.0</v>
      </c>
      <c r="B4" s="13">
        <v>194300.0</v>
      </c>
      <c r="C4" s="13">
        <v>299200.0</v>
      </c>
      <c r="D4" s="13">
        <v>404100.0</v>
      </c>
      <c r="E4" s="14">
        <f t="shared" ref="E4:G4" si="1">ROUND((B4/12),2)</f>
        <v>16191.67</v>
      </c>
      <c r="F4" s="14">
        <f t="shared" si="1"/>
        <v>24933.33</v>
      </c>
      <c r="G4" s="14">
        <f t="shared" si="1"/>
        <v>33675</v>
      </c>
      <c r="H4" s="15">
        <f t="shared" ref="H4:J4" si="2">ROUND((B4/2088),2)</f>
        <v>93.06</v>
      </c>
      <c r="I4" s="15">
        <f t="shared" si="2"/>
        <v>143.3</v>
      </c>
      <c r="J4" s="15">
        <f t="shared" si="2"/>
        <v>193.53</v>
      </c>
      <c r="K4" s="16">
        <f t="shared" ref="K4:K20" si="5">ROUND((((D4-B4)*0.25)+B4),0)</f>
        <v>246750</v>
      </c>
      <c r="L4" s="16">
        <f t="shared" ref="L4:L20" si="6">ROUND((K4/12),0)</f>
        <v>20563</v>
      </c>
      <c r="M4" s="17">
        <f t="shared" ref="M4:M20" si="7">ROUND(((D4/B4)-1),2)</f>
        <v>1.08</v>
      </c>
    </row>
    <row r="5" ht="23.25" customHeight="1">
      <c r="A5" s="12">
        <v>30.0</v>
      </c>
      <c r="B5" s="13">
        <v>160800.0</v>
      </c>
      <c r="C5" s="13">
        <v>262700.0</v>
      </c>
      <c r="D5" s="13">
        <v>364600.0</v>
      </c>
      <c r="E5" s="14">
        <f t="shared" ref="E5:G5" si="3">ROUND((B5/12),2)</f>
        <v>13400</v>
      </c>
      <c r="F5" s="14">
        <f t="shared" si="3"/>
        <v>21891.67</v>
      </c>
      <c r="G5" s="14">
        <f t="shared" si="3"/>
        <v>30383.33</v>
      </c>
      <c r="H5" s="15">
        <f t="shared" ref="H5:J5" si="4">ROUND((B5/2088),2)</f>
        <v>77.01</v>
      </c>
      <c r="I5" s="15">
        <f t="shared" si="4"/>
        <v>125.81</v>
      </c>
      <c r="J5" s="15">
        <f t="shared" si="4"/>
        <v>174.62</v>
      </c>
      <c r="K5" s="16">
        <f t="shared" si="5"/>
        <v>211750</v>
      </c>
      <c r="L5" s="16">
        <f t="shared" si="6"/>
        <v>17646</v>
      </c>
      <c r="M5" s="17">
        <f t="shared" si="7"/>
        <v>1.27</v>
      </c>
    </row>
    <row r="6" ht="23.25" customHeight="1">
      <c r="A6" s="12">
        <v>29.0</v>
      </c>
      <c r="B6" s="13">
        <v>141500.0</v>
      </c>
      <c r="C6" s="13">
        <v>230500.0</v>
      </c>
      <c r="D6" s="13">
        <v>319500.0</v>
      </c>
      <c r="E6" s="14">
        <f t="shared" ref="E6:G6" si="8">ROUND((B6/12),2)</f>
        <v>11791.67</v>
      </c>
      <c r="F6" s="14">
        <f t="shared" si="8"/>
        <v>19208.33</v>
      </c>
      <c r="G6" s="14">
        <f t="shared" si="8"/>
        <v>26625</v>
      </c>
      <c r="H6" s="15">
        <f t="shared" ref="H6:J6" si="9">ROUND((B6/2088),2)</f>
        <v>67.77</v>
      </c>
      <c r="I6" s="15">
        <f t="shared" si="9"/>
        <v>110.39</v>
      </c>
      <c r="J6" s="15">
        <f t="shared" si="9"/>
        <v>153.02</v>
      </c>
      <c r="K6" s="16">
        <f t="shared" si="5"/>
        <v>186000</v>
      </c>
      <c r="L6" s="16">
        <f t="shared" si="6"/>
        <v>15500</v>
      </c>
      <c r="M6" s="17">
        <f t="shared" si="7"/>
        <v>1.26</v>
      </c>
    </row>
    <row r="7" ht="23.25" customHeight="1">
      <c r="A7" s="12">
        <v>28.0</v>
      </c>
      <c r="B7" s="13">
        <v>124600.0</v>
      </c>
      <c r="C7" s="13">
        <v>202200.0</v>
      </c>
      <c r="D7" s="13">
        <v>279800.0</v>
      </c>
      <c r="E7" s="14">
        <f t="shared" ref="E7:G7" si="10">ROUND((B7/12),2)</f>
        <v>10383.33</v>
      </c>
      <c r="F7" s="14">
        <f t="shared" si="10"/>
        <v>16850</v>
      </c>
      <c r="G7" s="14">
        <f t="shared" si="10"/>
        <v>23316.67</v>
      </c>
      <c r="H7" s="15">
        <f t="shared" ref="H7:J7" si="11">ROUND((B7/2088),2)</f>
        <v>59.67</v>
      </c>
      <c r="I7" s="15">
        <f t="shared" si="11"/>
        <v>96.84</v>
      </c>
      <c r="J7" s="15">
        <f t="shared" si="11"/>
        <v>134</v>
      </c>
      <c r="K7" s="16">
        <f t="shared" si="5"/>
        <v>163400</v>
      </c>
      <c r="L7" s="16">
        <f t="shared" si="6"/>
        <v>13617</v>
      </c>
      <c r="M7" s="17">
        <f t="shared" si="7"/>
        <v>1.25</v>
      </c>
    </row>
    <row r="8" ht="23.25" customHeight="1">
      <c r="A8" s="12">
        <v>27.0</v>
      </c>
      <c r="B8" s="13">
        <v>110000.0</v>
      </c>
      <c r="C8" s="13">
        <v>177400.0</v>
      </c>
      <c r="D8" s="13">
        <v>244800.0</v>
      </c>
      <c r="E8" s="14">
        <f t="shared" ref="E8:G8" si="12">ROUND((B8/12),2)</f>
        <v>9166.67</v>
      </c>
      <c r="F8" s="14">
        <f t="shared" si="12"/>
        <v>14783.33</v>
      </c>
      <c r="G8" s="14">
        <f t="shared" si="12"/>
        <v>20400</v>
      </c>
      <c r="H8" s="15">
        <f t="shared" ref="H8:J8" si="13">ROUND((B8/2088),2)</f>
        <v>52.68</v>
      </c>
      <c r="I8" s="15">
        <f t="shared" si="13"/>
        <v>84.96</v>
      </c>
      <c r="J8" s="15">
        <f t="shared" si="13"/>
        <v>117.24</v>
      </c>
      <c r="K8" s="16">
        <f t="shared" si="5"/>
        <v>143700</v>
      </c>
      <c r="L8" s="16">
        <f t="shared" si="6"/>
        <v>11975</v>
      </c>
      <c r="M8" s="17">
        <f t="shared" si="7"/>
        <v>1.23</v>
      </c>
    </row>
    <row r="9" ht="23.25" customHeight="1">
      <c r="A9" s="12">
        <v>26.0</v>
      </c>
      <c r="B9" s="13">
        <v>102000.0</v>
      </c>
      <c r="C9" s="13">
        <v>158400.0</v>
      </c>
      <c r="D9" s="13">
        <v>214800.0</v>
      </c>
      <c r="E9" s="14">
        <f t="shared" ref="E9:G9" si="14">ROUND((B9/12),2)</f>
        <v>8500</v>
      </c>
      <c r="F9" s="14">
        <f t="shared" si="14"/>
        <v>13200</v>
      </c>
      <c r="G9" s="14">
        <f t="shared" si="14"/>
        <v>17900</v>
      </c>
      <c r="H9" s="15">
        <f t="shared" ref="H9:J9" si="15">ROUND((B9/2088),2)</f>
        <v>48.85</v>
      </c>
      <c r="I9" s="15">
        <f t="shared" si="15"/>
        <v>75.86</v>
      </c>
      <c r="J9" s="15">
        <f t="shared" si="15"/>
        <v>102.87</v>
      </c>
      <c r="K9" s="16">
        <f t="shared" si="5"/>
        <v>130200</v>
      </c>
      <c r="L9" s="16">
        <f t="shared" si="6"/>
        <v>10850</v>
      </c>
      <c r="M9" s="17">
        <f t="shared" si="7"/>
        <v>1.11</v>
      </c>
    </row>
    <row r="10" ht="23.25" customHeight="1">
      <c r="A10" s="12">
        <v>25.0</v>
      </c>
      <c r="B10" s="13">
        <v>91300.0</v>
      </c>
      <c r="C10" s="13">
        <v>141500.0</v>
      </c>
      <c r="D10" s="13">
        <v>191700.0</v>
      </c>
      <c r="E10" s="14">
        <f t="shared" ref="E10:G10" si="16">ROUND((B10/12),2)</f>
        <v>7608.33</v>
      </c>
      <c r="F10" s="14">
        <f t="shared" si="16"/>
        <v>11791.67</v>
      </c>
      <c r="G10" s="14">
        <f t="shared" si="16"/>
        <v>15975</v>
      </c>
      <c r="H10" s="15">
        <f t="shared" ref="H10:J10" si="17">ROUND((B10/2088),2)</f>
        <v>43.73</v>
      </c>
      <c r="I10" s="15">
        <f t="shared" si="17"/>
        <v>67.77</v>
      </c>
      <c r="J10" s="15">
        <f t="shared" si="17"/>
        <v>91.81</v>
      </c>
      <c r="K10" s="16">
        <f t="shared" si="5"/>
        <v>116400</v>
      </c>
      <c r="L10" s="16">
        <f t="shared" si="6"/>
        <v>9700</v>
      </c>
      <c r="M10" s="17">
        <f t="shared" si="7"/>
        <v>1.1</v>
      </c>
    </row>
    <row r="11" ht="23.25" customHeight="1">
      <c r="A11" s="12">
        <v>24.0</v>
      </c>
      <c r="B11" s="13">
        <v>83100.0</v>
      </c>
      <c r="C11" s="13">
        <v>126300.0</v>
      </c>
      <c r="D11" s="13">
        <v>169500.0</v>
      </c>
      <c r="E11" s="14">
        <f t="shared" ref="E11:G11" si="18">ROUND((B11/12),2)</f>
        <v>6925</v>
      </c>
      <c r="F11" s="14">
        <f t="shared" si="18"/>
        <v>10525</v>
      </c>
      <c r="G11" s="14">
        <f t="shared" si="18"/>
        <v>14125</v>
      </c>
      <c r="H11" s="15">
        <f t="shared" ref="H11:J11" si="19">ROUND((B11/2088),2)</f>
        <v>39.8</v>
      </c>
      <c r="I11" s="15">
        <f t="shared" si="19"/>
        <v>60.49</v>
      </c>
      <c r="J11" s="15">
        <f t="shared" si="19"/>
        <v>81.18</v>
      </c>
      <c r="K11" s="16">
        <f t="shared" si="5"/>
        <v>104700</v>
      </c>
      <c r="L11" s="16">
        <f t="shared" si="6"/>
        <v>8725</v>
      </c>
      <c r="M11" s="17">
        <f t="shared" si="7"/>
        <v>1.04</v>
      </c>
    </row>
    <row r="12" ht="23.25" customHeight="1">
      <c r="A12" s="12">
        <v>23.0</v>
      </c>
      <c r="B12" s="13">
        <v>75800.0</v>
      </c>
      <c r="C12" s="13">
        <v>112700.0</v>
      </c>
      <c r="D12" s="13">
        <v>149600.0</v>
      </c>
      <c r="E12" s="14">
        <f t="shared" ref="E12:G12" si="20">ROUND((B12/12),2)</f>
        <v>6316.67</v>
      </c>
      <c r="F12" s="14">
        <f t="shared" si="20"/>
        <v>9391.67</v>
      </c>
      <c r="G12" s="14">
        <f t="shared" si="20"/>
        <v>12466.67</v>
      </c>
      <c r="H12" s="15">
        <f t="shared" ref="H12:J12" si="21">ROUND((B12/2088),2)</f>
        <v>36.3</v>
      </c>
      <c r="I12" s="15">
        <f t="shared" si="21"/>
        <v>53.98</v>
      </c>
      <c r="J12" s="15">
        <f t="shared" si="21"/>
        <v>71.65</v>
      </c>
      <c r="K12" s="16">
        <f t="shared" si="5"/>
        <v>94250</v>
      </c>
      <c r="L12" s="16">
        <f t="shared" si="6"/>
        <v>7854</v>
      </c>
      <c r="M12" s="17">
        <f t="shared" si="7"/>
        <v>0.97</v>
      </c>
    </row>
    <row r="13" ht="23.25" customHeight="1">
      <c r="A13" s="12">
        <v>22.0</v>
      </c>
      <c r="B13" s="13">
        <v>68700.0</v>
      </c>
      <c r="C13" s="13">
        <v>100600.0</v>
      </c>
      <c r="D13" s="13">
        <v>132500.0</v>
      </c>
      <c r="E13" s="14">
        <f t="shared" ref="E13:G13" si="22">ROUND((B13/12),2)</f>
        <v>5725</v>
      </c>
      <c r="F13" s="14">
        <f t="shared" si="22"/>
        <v>8383.33</v>
      </c>
      <c r="G13" s="14">
        <f t="shared" si="22"/>
        <v>11041.67</v>
      </c>
      <c r="H13" s="15">
        <f t="shared" ref="H13:J13" si="23">ROUND((B13/2088),2)</f>
        <v>32.9</v>
      </c>
      <c r="I13" s="15">
        <f t="shared" si="23"/>
        <v>48.18</v>
      </c>
      <c r="J13" s="15">
        <f t="shared" si="23"/>
        <v>63.46</v>
      </c>
      <c r="K13" s="16">
        <f t="shared" si="5"/>
        <v>84650</v>
      </c>
      <c r="L13" s="16">
        <f t="shared" si="6"/>
        <v>7054</v>
      </c>
      <c r="M13" s="17">
        <f t="shared" si="7"/>
        <v>0.93</v>
      </c>
    </row>
    <row r="14" ht="23.25" customHeight="1">
      <c r="A14" s="12">
        <v>21.0</v>
      </c>
      <c r="B14" s="13">
        <v>62300.0</v>
      </c>
      <c r="C14" s="13">
        <v>89900.0</v>
      </c>
      <c r="D14" s="13">
        <v>117500.0</v>
      </c>
      <c r="E14" s="14">
        <f t="shared" ref="E14:G14" si="24">ROUND((B14/12),2)</f>
        <v>5191.67</v>
      </c>
      <c r="F14" s="14">
        <f t="shared" si="24"/>
        <v>7491.67</v>
      </c>
      <c r="G14" s="14">
        <f t="shared" si="24"/>
        <v>9791.67</v>
      </c>
      <c r="H14" s="15">
        <f t="shared" ref="H14:J14" si="25">ROUND((B14/2088),2)</f>
        <v>29.84</v>
      </c>
      <c r="I14" s="15">
        <f t="shared" si="25"/>
        <v>43.06</v>
      </c>
      <c r="J14" s="15">
        <f t="shared" si="25"/>
        <v>56.27</v>
      </c>
      <c r="K14" s="16">
        <f t="shared" si="5"/>
        <v>76100</v>
      </c>
      <c r="L14" s="16">
        <f t="shared" si="6"/>
        <v>6342</v>
      </c>
      <c r="M14" s="17">
        <f t="shared" si="7"/>
        <v>0.89</v>
      </c>
    </row>
    <row r="15" ht="23.25" customHeight="1">
      <c r="A15" s="12">
        <v>20.0</v>
      </c>
      <c r="B15" s="13">
        <v>57800.0</v>
      </c>
      <c r="C15" s="13">
        <v>81700.0</v>
      </c>
      <c r="D15" s="13">
        <v>105600.0</v>
      </c>
      <c r="E15" s="14">
        <f t="shared" ref="E15:G15" si="26">ROUND((B15/12),2)</f>
        <v>4816.67</v>
      </c>
      <c r="F15" s="14">
        <f t="shared" si="26"/>
        <v>6808.33</v>
      </c>
      <c r="G15" s="14">
        <f t="shared" si="26"/>
        <v>8800</v>
      </c>
      <c r="H15" s="15">
        <f t="shared" ref="H15:J15" si="27">ROUND((B15/2088),2)</f>
        <v>27.68</v>
      </c>
      <c r="I15" s="15">
        <f t="shared" si="27"/>
        <v>39.13</v>
      </c>
      <c r="J15" s="15">
        <f t="shared" si="27"/>
        <v>50.57</v>
      </c>
      <c r="K15" s="16">
        <f t="shared" si="5"/>
        <v>69750</v>
      </c>
      <c r="L15" s="16">
        <f t="shared" si="6"/>
        <v>5813</v>
      </c>
      <c r="M15" s="17">
        <f t="shared" si="7"/>
        <v>0.83</v>
      </c>
    </row>
    <row r="16" ht="23.25" customHeight="1">
      <c r="A16" s="12">
        <v>19.0</v>
      </c>
      <c r="B16" s="13">
        <v>55100.0</v>
      </c>
      <c r="C16" s="13">
        <v>74300.0</v>
      </c>
      <c r="D16" s="13">
        <v>93500.0</v>
      </c>
      <c r="E16" s="14">
        <f t="shared" ref="E16:G16" si="28">ROUND((B16/12),2)</f>
        <v>4591.67</v>
      </c>
      <c r="F16" s="14">
        <f t="shared" si="28"/>
        <v>6191.67</v>
      </c>
      <c r="G16" s="14">
        <f t="shared" si="28"/>
        <v>7791.67</v>
      </c>
      <c r="H16" s="15">
        <f t="shared" ref="H16:J16" si="29">ROUND((B16/2088),2)</f>
        <v>26.39</v>
      </c>
      <c r="I16" s="15">
        <f t="shared" si="29"/>
        <v>35.58</v>
      </c>
      <c r="J16" s="15">
        <f t="shared" si="29"/>
        <v>44.78</v>
      </c>
      <c r="K16" s="16">
        <f t="shared" si="5"/>
        <v>64700</v>
      </c>
      <c r="L16" s="16">
        <f t="shared" si="6"/>
        <v>5392</v>
      </c>
      <c r="M16" s="17">
        <f t="shared" si="7"/>
        <v>0.7</v>
      </c>
    </row>
    <row r="17" ht="23.25" customHeight="1">
      <c r="A17" s="12">
        <v>18.0</v>
      </c>
      <c r="B17" s="13">
        <v>51800.0</v>
      </c>
      <c r="C17" s="13">
        <v>67500.0</v>
      </c>
      <c r="D17" s="13">
        <v>83200.0</v>
      </c>
      <c r="E17" s="14">
        <f t="shared" ref="E17:G17" si="30">ROUND((B17/12),2)</f>
        <v>4316.67</v>
      </c>
      <c r="F17" s="14">
        <f t="shared" si="30"/>
        <v>5625</v>
      </c>
      <c r="G17" s="14">
        <f t="shared" si="30"/>
        <v>6933.33</v>
      </c>
      <c r="H17" s="15">
        <f t="shared" ref="H17:J17" si="31">ROUND((B17/2088),2)</f>
        <v>24.81</v>
      </c>
      <c r="I17" s="15">
        <f t="shared" si="31"/>
        <v>32.33</v>
      </c>
      <c r="J17" s="15">
        <f t="shared" si="31"/>
        <v>39.85</v>
      </c>
      <c r="K17" s="16">
        <f t="shared" si="5"/>
        <v>59650</v>
      </c>
      <c r="L17" s="16">
        <f t="shared" si="6"/>
        <v>4971</v>
      </c>
      <c r="M17" s="17">
        <f t="shared" si="7"/>
        <v>0.61</v>
      </c>
    </row>
    <row r="18" ht="23.25" customHeight="1">
      <c r="A18" s="12">
        <v>17.0</v>
      </c>
      <c r="B18" s="13">
        <v>46100.0</v>
      </c>
      <c r="C18" s="13">
        <v>61300.0</v>
      </c>
      <c r="D18" s="13">
        <v>76500.0</v>
      </c>
      <c r="E18" s="14">
        <f t="shared" ref="E18:G18" si="32">ROUND((B18/12),2)</f>
        <v>3841.67</v>
      </c>
      <c r="F18" s="14">
        <f t="shared" si="32"/>
        <v>5108.33</v>
      </c>
      <c r="G18" s="14">
        <f t="shared" si="32"/>
        <v>6375</v>
      </c>
      <c r="H18" s="15">
        <f t="shared" ref="H18:J18" si="33">ROUND((B18/2088),2)</f>
        <v>22.08</v>
      </c>
      <c r="I18" s="15">
        <f t="shared" si="33"/>
        <v>29.36</v>
      </c>
      <c r="J18" s="15">
        <f t="shared" si="33"/>
        <v>36.64</v>
      </c>
      <c r="K18" s="16">
        <f t="shared" si="5"/>
        <v>53700</v>
      </c>
      <c r="L18" s="16">
        <f t="shared" si="6"/>
        <v>4475</v>
      </c>
      <c r="M18" s="17">
        <f t="shared" si="7"/>
        <v>0.66</v>
      </c>
    </row>
    <row r="19" ht="23.25" customHeight="1">
      <c r="A19" s="12">
        <v>16.0</v>
      </c>
      <c r="B19" s="13">
        <v>42200.0</v>
      </c>
      <c r="C19" s="13">
        <v>55700.0</v>
      </c>
      <c r="D19" s="13">
        <v>69200.0</v>
      </c>
      <c r="E19" s="14">
        <f t="shared" ref="E19:G19" si="34">ROUND((B19/12),2)</f>
        <v>3516.67</v>
      </c>
      <c r="F19" s="14">
        <f t="shared" si="34"/>
        <v>4641.67</v>
      </c>
      <c r="G19" s="14">
        <f t="shared" si="34"/>
        <v>5766.67</v>
      </c>
      <c r="H19" s="15">
        <f t="shared" ref="H19:J19" si="35">ROUND((B19/2088),2)</f>
        <v>20.21</v>
      </c>
      <c r="I19" s="15">
        <f t="shared" si="35"/>
        <v>26.68</v>
      </c>
      <c r="J19" s="15">
        <f t="shared" si="35"/>
        <v>33.14</v>
      </c>
      <c r="K19" s="16">
        <f t="shared" si="5"/>
        <v>48950</v>
      </c>
      <c r="L19" s="16">
        <f t="shared" si="6"/>
        <v>4079</v>
      </c>
      <c r="M19" s="17">
        <f t="shared" si="7"/>
        <v>0.64</v>
      </c>
    </row>
    <row r="20" ht="23.25" customHeight="1">
      <c r="A20" s="12">
        <v>15.0</v>
      </c>
      <c r="B20" s="13">
        <v>38500.0</v>
      </c>
      <c r="C20" s="13">
        <v>50600.0</v>
      </c>
      <c r="D20" s="13">
        <v>62700.0</v>
      </c>
      <c r="E20" s="14">
        <f t="shared" ref="E20:G20" si="36">ROUND((B20/12),2)</f>
        <v>3208.33</v>
      </c>
      <c r="F20" s="14">
        <f t="shared" si="36"/>
        <v>4216.67</v>
      </c>
      <c r="G20" s="14">
        <f t="shared" si="36"/>
        <v>5225</v>
      </c>
      <c r="H20" s="15">
        <f t="shared" ref="H20:J20" si="37">ROUND((B20/2088),2)</f>
        <v>18.44</v>
      </c>
      <c r="I20" s="15">
        <f t="shared" si="37"/>
        <v>24.23</v>
      </c>
      <c r="J20" s="15">
        <f t="shared" si="37"/>
        <v>30.03</v>
      </c>
      <c r="K20" s="16">
        <f t="shared" si="5"/>
        <v>44550</v>
      </c>
      <c r="L20" s="16">
        <f t="shared" si="6"/>
        <v>3713</v>
      </c>
      <c r="M20" s="17">
        <f t="shared" si="7"/>
        <v>0.63</v>
      </c>
    </row>
    <row r="21">
      <c r="A21" s="18"/>
      <c r="B21" s="18"/>
      <c r="C21" s="18"/>
      <c r="D21" s="18"/>
      <c r="E21" s="19"/>
      <c r="F21" s="19"/>
      <c r="G21" s="19"/>
      <c r="H21" s="18"/>
      <c r="I21" s="18"/>
      <c r="J21" s="18"/>
      <c r="K21" s="18"/>
      <c r="L21" s="18"/>
      <c r="M21" s="18"/>
    </row>
    <row r="22">
      <c r="A22" s="20" t="s">
        <v>15</v>
      </c>
      <c r="B22" s="18"/>
      <c r="C22" s="18"/>
      <c r="D22" s="18"/>
      <c r="E22" s="19"/>
      <c r="F22" s="19"/>
      <c r="G22" s="19"/>
      <c r="H22" s="18"/>
      <c r="I22" s="18"/>
      <c r="J22" s="18"/>
      <c r="K22" s="18"/>
      <c r="L22" s="18"/>
      <c r="M22" s="18"/>
    </row>
  </sheetData>
  <mergeCells count="1">
    <mergeCell ref="A1:M1"/>
  </mergeCells>
  <printOptions horizontalCentered="1"/>
  <pageMargins bottom="0.75" footer="0.0" header="0.0" left="0.7" right="0.7" top="0.75"/>
  <pageSetup fitToHeight="0" orientation="landscape" pageOrder="overThenDown"/>
  <drawing r:id="rId1"/>
</worksheet>
</file>